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carignan/Downloads/"/>
    </mc:Choice>
  </mc:AlternateContent>
  <xr:revisionPtr revIDLastSave="0" documentId="13_ncr:1_{0E1ADBC3-6764-9F4A-887D-BFA8FA86324F}" xr6:coauthVersionLast="45" xr6:coauthVersionMax="45" xr10:uidLastSave="{00000000-0000-0000-0000-000000000000}"/>
  <bookViews>
    <workbookView xWindow="0" yWindow="460" windowWidth="28800" windowHeight="16060" xr2:uid="{00000000-000D-0000-FFFF-FFFF00000000}"/>
  </bookViews>
  <sheets>
    <sheet name="data" sheetId="1" r:id="rId1"/>
    <sheet name="Dashboard" sheetId="2" r:id="rId2"/>
  </sheets>
  <calcPr calcId="191028"/>
</workbook>
</file>

<file path=xl/calcChain.xml><?xml version="1.0" encoding="utf-8"?>
<calcChain xmlns="http://schemas.openxmlformats.org/spreadsheetml/2006/main">
  <c r="M51" i="1" l="1"/>
  <c r="M52" i="1"/>
  <c r="M53" i="1"/>
  <c r="M54" i="1"/>
  <c r="M55" i="1"/>
  <c r="M56" i="1"/>
  <c r="M57" i="1"/>
  <c r="M58" i="1"/>
  <c r="M59" i="1"/>
  <c r="M50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9" i="1"/>
  <c r="L58" i="1"/>
  <c r="L57" i="1"/>
  <c r="L56" i="1"/>
  <c r="L55" i="1"/>
  <c r="L54" i="1"/>
  <c r="L53" i="1"/>
  <c r="L52" i="1"/>
  <c r="L51" i="1"/>
  <c r="L50" i="1"/>
  <c r="M26" i="1"/>
  <c r="M25" i="1"/>
  <c r="M24" i="1"/>
  <c r="M23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" i="1"/>
  <c r="F7" i="2" l="1"/>
  <c r="H7" i="2"/>
  <c r="G7" i="2"/>
  <c r="I7" i="2"/>
  <c r="B21" i="2"/>
  <c r="A20" i="2" l="1"/>
  <c r="A22" i="2"/>
  <c r="A23" i="2" l="1"/>
  <c r="B22" i="2"/>
  <c r="A19" i="2"/>
  <c r="B20" i="2"/>
  <c r="A18" i="2" l="1"/>
  <c r="B19" i="2"/>
  <c r="A24" i="2"/>
  <c r="B23" i="2"/>
  <c r="A25" i="2" l="1"/>
  <c r="B24" i="2"/>
  <c r="A17" i="2"/>
  <c r="B18" i="2"/>
  <c r="A16" i="2" l="1"/>
  <c r="B17" i="2"/>
  <c r="A26" i="2"/>
  <c r="B25" i="2"/>
  <c r="A27" i="2" l="1"/>
  <c r="B26" i="2"/>
  <c r="A15" i="2"/>
  <c r="B16" i="2"/>
  <c r="A14" i="2" l="1"/>
  <c r="B15" i="2"/>
  <c r="A28" i="2"/>
  <c r="B27" i="2"/>
  <c r="A29" i="2" l="1"/>
  <c r="B28" i="2"/>
  <c r="A13" i="2"/>
  <c r="B14" i="2"/>
  <c r="A12" i="2" l="1"/>
  <c r="B13" i="2"/>
  <c r="A30" i="2"/>
  <c r="B29" i="2"/>
  <c r="A31" i="2" l="1"/>
  <c r="B30" i="2"/>
  <c r="A11" i="2"/>
  <c r="B12" i="2"/>
  <c r="E7" i="2" s="1"/>
  <c r="A10" i="2" l="1"/>
  <c r="B11" i="2"/>
  <c r="A32" i="2"/>
  <c r="B31" i="2"/>
  <c r="A33" i="2" l="1"/>
  <c r="B32" i="2"/>
  <c r="A9" i="2"/>
  <c r="A8" i="2" s="1"/>
  <c r="A7" i="2" s="1"/>
  <c r="A6" i="2" s="1"/>
  <c r="A5" i="2" s="1"/>
  <c r="A4" i="2" s="1"/>
  <c r="A3" i="2" s="1"/>
  <c r="A2" i="2" s="1"/>
  <c r="B10" i="2"/>
  <c r="A34" i="2" l="1"/>
  <c r="B33" i="2"/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B34" i="2"/>
</calcChain>
</file>

<file path=xl/sharedStrings.xml><?xml version="1.0" encoding="utf-8"?>
<sst xmlns="http://schemas.openxmlformats.org/spreadsheetml/2006/main" count="191" uniqueCount="76">
  <si>
    <t>ID</t>
  </si>
  <si>
    <t>link</t>
  </si>
  <si>
    <t>title</t>
  </si>
  <si>
    <t>Type</t>
  </si>
  <si>
    <t>Effort</t>
  </si>
  <si>
    <t>Cycle time</t>
  </si>
  <si>
    <t>Percentile</t>
  </si>
  <si>
    <t>Fusce porttitor nisi dolor, nec.</t>
  </si>
  <si>
    <t>Proin a risus in lacus accumsan porta eget et risus.</t>
  </si>
  <si>
    <t>Praesent non orci fringilla, condimentum eros sed, finibus massa.</t>
  </si>
  <si>
    <t>Integer a sapien rhoncus, lobortis justo porttitor, ultrices mauris.</t>
  </si>
  <si>
    <t>Quisque sit amet quam id augue hendrerit commodo ut non velit.</t>
  </si>
  <si>
    <t>Aenean egestas nulla vel luctus finibus.</t>
  </si>
  <si>
    <t>Maecenas feugiat erat maximus tristique convallis.</t>
  </si>
  <si>
    <t>Mauris vel orci elementum, finibus sem quis, imperdiet dui.</t>
  </si>
  <si>
    <t>In vel nunc consequat, auctor lorem at, lobortis sapien.</t>
  </si>
  <si>
    <t>Nulla ornare nibh at dolor congue varius nec mollis lacus.</t>
  </si>
  <si>
    <t>Sed non sapien consectetur, interdum arcu non, pharetra lorem.</t>
  </si>
  <si>
    <t>Vivamus elementum erat vitae nunc rutrum ornare.</t>
  </si>
  <si>
    <t>Etiam ut ipsum et libero elementum convallis.</t>
  </si>
  <si>
    <t>Etiam tristique lectus sit amet ornare sodales.</t>
  </si>
  <si>
    <t>Aenean feugiat felis id nulla condimentum, quis tristique purus mattis.</t>
  </si>
  <si>
    <t>Donec consequat neque et venenatis eleifend.</t>
  </si>
  <si>
    <t>Vestibulum laoreet ante id dolor viverra, vitae fermentum arcu interdum.</t>
  </si>
  <si>
    <t>Nulla consectetur dui at massa egestas, in mollis orci sollicitudin.</t>
  </si>
  <si>
    <t>Vivamus tempus ante a pulvinar ornare.</t>
  </si>
  <si>
    <t>Vestibulum iaculis dolor quis odio elementum bibendum.</t>
  </si>
  <si>
    <t>Morbi sit amet sapien ullamcorper, malesuada massa vitae, efficitur magna.</t>
  </si>
  <si>
    <t>Ut accumsan neque a sapien rhoncus, ac rhoncus arcu ornare.</t>
  </si>
  <si>
    <t>Proin in risus malesuada, blandit lectus in, tristique lectus.</t>
  </si>
  <si>
    <t>Vestibulum blandit nisl sit amet sagittis hendrerit.</t>
  </si>
  <si>
    <t>Phasellus ac arcu tempus, ultrices metus nec, accumsan lorem.</t>
  </si>
  <si>
    <t>Duis a tortor sed neque egestas pulvinar non nec ipsum.</t>
  </si>
  <si>
    <t>Nulla eu dui in quam blandit sollicitudin sit amet non leo.</t>
  </si>
  <si>
    <t>Nulla vel justo non ipsum dignissim pretium.</t>
  </si>
  <si>
    <t>Aenean ac magna et velit varius ultrices non ac lectus.</t>
  </si>
  <si>
    <t>Proin dignissim ipsum sit amet finibus malesuada.</t>
  </si>
  <si>
    <t>In tempor est lacinia, imperdiet diam sit amet, consectetur risus.</t>
  </si>
  <si>
    <t>Pellentesque et sapien sed felis dictum lobortis.</t>
  </si>
  <si>
    <t>Sed eget justo eget felis ullamcorper vestibulum in eu elit.</t>
  </si>
  <si>
    <t>Curabitur varius eros eget odio hendrerit rhoncus.</t>
  </si>
  <si>
    <t>Phasellus ac mauris ultricies leo laoreet aliquet.</t>
  </si>
  <si>
    <t>Aenean nec orci eu justo auctor iaculis.</t>
  </si>
  <si>
    <t>Cras consectetur elit dapibus, dapibus ante vel, sollicitudin mauris.</t>
  </si>
  <si>
    <t>Morbi vitae lectus interdum, commodo purus et, porttitor justo.</t>
  </si>
  <si>
    <t>Nam tincidunt enim ac metus convallis ultrices.</t>
  </si>
  <si>
    <t>Nullam euismod sapien in posuere varius.</t>
  </si>
  <si>
    <t>Duis at arcu et est aliquam suscipit.</t>
  </si>
  <si>
    <t>Vivamus mattis ipsum quis luctus feugiat.</t>
  </si>
  <si>
    <t>Suspendisse cursus neque semper dapibus bibendum.</t>
  </si>
  <si>
    <t>Praesent in turpis vulputate quam vehicula dapibus.</t>
  </si>
  <si>
    <t>Proin vitae mauris aliquet, malesuada tortor ut, dapibus sapien.</t>
  </si>
  <si>
    <t>Nam eget eros blandit, dignissim orci sed, viverra eros.</t>
  </si>
  <si>
    <t>Proin consequat erat a commodo dignissim.</t>
  </si>
  <si>
    <t>In faucibus massa eget urna feugiat venenatis.</t>
  </si>
  <si>
    <t>Duis fermentum ligula non nisl fringilla, vitae elementum lorem iaculis.</t>
  </si>
  <si>
    <t>Nulla ut massa nec nisi tristique blandit at sit amet libero.</t>
  </si>
  <si>
    <t>Fusce malesuada velit sit amet lectus condimentum, vitae commodo nulla fringilla.</t>
  </si>
  <si>
    <t>Cras dictum nisi accumsan, venenatis nisl eget, iaculis dui.</t>
  </si>
  <si>
    <t>Sed ac augue vitae purus rutrum lobortis sed ut erat.</t>
  </si>
  <si>
    <t>Cras posuere eros fringilla, accumsan nunc nec, luctus mi.</t>
  </si>
  <si>
    <t>Maecenas non dui tincidunt, viverra sapien ut, facilisis sapien.</t>
  </si>
  <si>
    <t>Sed aliquam purus et diam finibus laoreet.</t>
  </si>
  <si>
    <t>Proin a risus maximus, ultricies mauris vel, fringilla felis.</t>
  </si>
  <si>
    <t>Phasellus tincidunt lacus sed eleifend sagittis.</t>
  </si>
  <si>
    <t>Backlog</t>
  </si>
  <si>
    <t>To do</t>
  </si>
  <si>
    <t>Done</t>
  </si>
  <si>
    <t>User story</t>
  </si>
  <si>
    <t>State</t>
  </si>
  <si>
    <t>Age</t>
  </si>
  <si>
    <t>Week</t>
  </si>
  <si>
    <t>Completed PBIs</t>
  </si>
  <si>
    <t>Average throughput</t>
  </si>
  <si>
    <t>Testing</t>
  </si>
  <si>
    <t>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</si>
</sst>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9" fontId="0" fillId="0" borderId="0" xfId="0" applyNumberFormat="1"/>
    <xf numFmtId="0" fontId="0" fillId="34" borderId="0" xfId="0" applyFill="1"/>
    <xf numFmtId="2" fontId="0" fillId="33" borderId="0" xfId="0" applyNumberFormat="1" applyFill="1"/>
    <xf numFmtId="14" fontId="20" fillId="0" borderId="0" xfId="0" applyNumberFormat="1" applyFo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Hyperlink" xfId="42" xr:uid="{00000000-000B-0000-0000-000008000000}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Cycle time</a:t>
            </a:r>
            <a:r>
              <a:rPr lang="en-US" baseline="0"/>
              <a:t> </a:t>
            </a:r>
            <a:r>
              <a:rPr lang="en-US"/>
              <a:t>versus story 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data!$K$2:$K$49</c:f>
              <c:numCache>
                <c:formatCode>General</c:formatCode>
                <c:ptCount val="48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13</c:v>
                </c:pt>
                <c:pt idx="6">
                  <c:v>8</c:v>
                </c:pt>
                <c:pt idx="7">
                  <c:v>1</c:v>
                </c:pt>
                <c:pt idx="8">
                  <c:v>8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20">
                  <c:v>13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8</c:v>
                </c:pt>
                <c:pt idx="29">
                  <c:v>0</c:v>
                </c:pt>
                <c:pt idx="30">
                  <c:v>8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6">
                  <c:v>0.5</c:v>
                </c:pt>
                <c:pt idx="47">
                  <c:v>1</c:v>
                </c:pt>
              </c:numCache>
            </c:numRef>
          </c:xVal>
          <c:yVal>
            <c:numRef>
              <c:f>data!$L$2:$L$49</c:f>
              <c:numCache>
                <c:formatCode>General</c:formatCode>
                <c:ptCount val="48"/>
                <c:pt idx="0">
                  <c:v>17</c:v>
                </c:pt>
                <c:pt idx="1">
                  <c:v>20</c:v>
                </c:pt>
                <c:pt idx="2">
                  <c:v>13</c:v>
                </c:pt>
                <c:pt idx="3">
                  <c:v>21</c:v>
                </c:pt>
                <c:pt idx="4">
                  <c:v>20</c:v>
                </c:pt>
                <c:pt idx="5">
                  <c:v>20</c:v>
                </c:pt>
                <c:pt idx="6">
                  <c:v>10</c:v>
                </c:pt>
                <c:pt idx="7">
                  <c:v>12</c:v>
                </c:pt>
                <c:pt idx="8">
                  <c:v>21</c:v>
                </c:pt>
                <c:pt idx="9">
                  <c:v>8</c:v>
                </c:pt>
                <c:pt idx="10">
                  <c:v>6</c:v>
                </c:pt>
                <c:pt idx="11">
                  <c:v>20</c:v>
                </c:pt>
                <c:pt idx="12">
                  <c:v>16</c:v>
                </c:pt>
                <c:pt idx="13">
                  <c:v>10</c:v>
                </c:pt>
                <c:pt idx="14">
                  <c:v>9</c:v>
                </c:pt>
                <c:pt idx="15">
                  <c:v>18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3</c:v>
                </c:pt>
                <c:pt idx="20">
                  <c:v>55</c:v>
                </c:pt>
                <c:pt idx="21">
                  <c:v>19</c:v>
                </c:pt>
                <c:pt idx="22">
                  <c:v>29</c:v>
                </c:pt>
                <c:pt idx="23">
                  <c:v>16</c:v>
                </c:pt>
                <c:pt idx="24">
                  <c:v>0</c:v>
                </c:pt>
                <c:pt idx="25">
                  <c:v>10</c:v>
                </c:pt>
                <c:pt idx="26">
                  <c:v>6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8</c:v>
                </c:pt>
                <c:pt idx="31">
                  <c:v>6</c:v>
                </c:pt>
                <c:pt idx="32">
                  <c:v>3</c:v>
                </c:pt>
                <c:pt idx="33">
                  <c:v>14</c:v>
                </c:pt>
                <c:pt idx="34">
                  <c:v>3</c:v>
                </c:pt>
                <c:pt idx="35">
                  <c:v>17</c:v>
                </c:pt>
                <c:pt idx="36">
                  <c:v>15</c:v>
                </c:pt>
                <c:pt idx="37">
                  <c:v>14</c:v>
                </c:pt>
                <c:pt idx="38">
                  <c:v>13</c:v>
                </c:pt>
                <c:pt idx="39">
                  <c:v>8</c:v>
                </c:pt>
                <c:pt idx="40">
                  <c:v>0</c:v>
                </c:pt>
                <c:pt idx="41">
                  <c:v>8</c:v>
                </c:pt>
                <c:pt idx="42">
                  <c:v>8</c:v>
                </c:pt>
                <c:pt idx="43">
                  <c:v>5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9B-4BEC-B3BE-E5D50CC7D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944192"/>
        <c:axId val="899943536"/>
      </c:scatterChart>
      <c:valAx>
        <c:axId val="89994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9943536"/>
        <c:crosses val="autoZero"/>
        <c:crossBetween val="midCat"/>
        <c:majorUnit val="1"/>
      </c:valAx>
      <c:valAx>
        <c:axId val="89994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9944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685799</xdr:colOff>
      <xdr:row>5</xdr:row>
      <xdr:rowOff>128587</xdr:rowOff>
    </xdr:from>
    <xdr:to>
      <xdr:col>21</xdr:col>
      <xdr:colOff>142874</xdr:colOff>
      <xdr:row>20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2690691-EC18-41D0-ABA5-CCA236103E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zoomScale="120" zoomScaleNormal="120" workbookViewId="0">
      <pane ySplit="1" topLeftCell="A36" activePane="bottomLeft" state="frozen"/>
      <selection pane="bottomLeft" activeCell="G56" sqref="G56"/>
    </sheetView>
  </sheetViews>
  <sheetFormatPr baseColWidth="10" defaultColWidth="11.5" defaultRowHeight="15" x14ac:dyDescent="0.2"/>
  <cols>
    <col min="2" max="2" width="14.83203125" customWidth="1"/>
    <col min="3" max="3" width="66.1640625" bestFit="1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65</v>
      </c>
      <c r="E1" t="s">
        <v>66</v>
      </c>
      <c r="F1" t="s">
        <v>75</v>
      </c>
      <c r="G1" t="s">
        <v>74</v>
      </c>
      <c r="H1" t="s">
        <v>67</v>
      </c>
      <c r="I1" t="s">
        <v>69</v>
      </c>
      <c r="J1" t="s">
        <v>3</v>
      </c>
      <c r="K1" t="s">
        <v>4</v>
      </c>
      <c r="L1" t="s">
        <v>5</v>
      </c>
      <c r="M1" t="s">
        <v>70</v>
      </c>
    </row>
    <row r="2" spans="1:13" x14ac:dyDescent="0.2">
      <c r="A2">
        <v>11835</v>
      </c>
      <c r="B2" t="str">
        <f>"yourAgileElectronicToolUrl/"&amp;A2</f>
        <v>yourAgileElectronicToolUrl/11835</v>
      </c>
      <c r="C2" t="s">
        <v>7</v>
      </c>
      <c r="D2" s="1">
        <v>43657</v>
      </c>
      <c r="E2" s="1">
        <v>43738</v>
      </c>
      <c r="F2" s="1">
        <v>43789</v>
      </c>
      <c r="G2" s="1">
        <v>43794</v>
      </c>
      <c r="H2" s="1">
        <v>43805</v>
      </c>
      <c r="I2" t="s">
        <v>67</v>
      </c>
      <c r="J2" t="s">
        <v>68</v>
      </c>
      <c r="K2">
        <v>3</v>
      </c>
      <c r="L2">
        <f t="shared" ref="L2:L34" si="0">IF($I2="Done",_xlfn.DAYS($H2,$F2-1),"")</f>
        <v>17</v>
      </c>
    </row>
    <row r="3" spans="1:13" x14ac:dyDescent="0.2">
      <c r="A3">
        <v>11993</v>
      </c>
      <c r="B3" t="str">
        <f t="shared" ref="B3:B59" si="1">"yourAgileElectronicToolUrl/"&amp;A3</f>
        <v>yourAgileElectronicToolUrl/11993</v>
      </c>
      <c r="C3" t="s">
        <v>8</v>
      </c>
      <c r="D3" s="1">
        <v>43661</v>
      </c>
      <c r="E3" s="1">
        <v>43738</v>
      </c>
      <c r="F3" s="1">
        <v>43768</v>
      </c>
      <c r="G3" s="1">
        <v>43769</v>
      </c>
      <c r="H3" s="1">
        <v>43787</v>
      </c>
      <c r="I3" t="s">
        <v>67</v>
      </c>
      <c r="J3" t="s">
        <v>68</v>
      </c>
      <c r="K3">
        <v>5</v>
      </c>
      <c r="L3">
        <f t="shared" si="0"/>
        <v>20</v>
      </c>
    </row>
    <row r="4" spans="1:13" x14ac:dyDescent="0.2">
      <c r="A4">
        <v>15483</v>
      </c>
      <c r="B4" t="str">
        <f t="shared" si="1"/>
        <v>yourAgileElectronicToolUrl/15483</v>
      </c>
      <c r="C4" t="s">
        <v>9</v>
      </c>
      <c r="D4" s="1">
        <v>43728</v>
      </c>
      <c r="E4" s="1">
        <v>43738</v>
      </c>
      <c r="F4" s="1">
        <v>43754</v>
      </c>
      <c r="G4" s="1">
        <v>43754</v>
      </c>
      <c r="H4" s="1">
        <v>43766</v>
      </c>
      <c r="I4" t="s">
        <v>67</v>
      </c>
      <c r="J4" t="s">
        <v>68</v>
      </c>
      <c r="K4">
        <v>3</v>
      </c>
      <c r="L4">
        <f t="shared" si="0"/>
        <v>13</v>
      </c>
    </row>
    <row r="5" spans="1:13" x14ac:dyDescent="0.2">
      <c r="A5">
        <v>15484</v>
      </c>
      <c r="B5" t="str">
        <f t="shared" si="1"/>
        <v>yourAgileElectronicToolUrl/15484</v>
      </c>
      <c r="C5" t="s">
        <v>10</v>
      </c>
      <c r="D5" s="1">
        <v>43728</v>
      </c>
      <c r="E5" s="1">
        <v>43738</v>
      </c>
      <c r="F5" s="1">
        <v>43768</v>
      </c>
      <c r="G5" s="1">
        <v>43769</v>
      </c>
      <c r="H5" s="1">
        <v>43788</v>
      </c>
      <c r="I5" t="s">
        <v>67</v>
      </c>
      <c r="J5" t="s">
        <v>68</v>
      </c>
      <c r="K5">
        <v>5</v>
      </c>
      <c r="L5">
        <f t="shared" si="0"/>
        <v>21</v>
      </c>
    </row>
    <row r="6" spans="1:13" x14ac:dyDescent="0.2">
      <c r="A6">
        <v>15769</v>
      </c>
      <c r="B6" t="str">
        <f t="shared" si="1"/>
        <v>yourAgileElectronicToolUrl/15769</v>
      </c>
      <c r="C6" t="s">
        <v>11</v>
      </c>
      <c r="D6" s="1">
        <v>43733</v>
      </c>
      <c r="E6" s="1">
        <v>43738</v>
      </c>
      <c r="F6" s="1">
        <v>43747</v>
      </c>
      <c r="G6" s="1">
        <v>43748</v>
      </c>
      <c r="H6" s="1">
        <v>43766</v>
      </c>
      <c r="I6" t="s">
        <v>67</v>
      </c>
      <c r="J6" t="s">
        <v>68</v>
      </c>
      <c r="K6">
        <v>8</v>
      </c>
      <c r="L6">
        <f t="shared" si="0"/>
        <v>20</v>
      </c>
    </row>
    <row r="7" spans="1:13" x14ac:dyDescent="0.2">
      <c r="A7">
        <v>16510</v>
      </c>
      <c r="B7" t="str">
        <f t="shared" si="1"/>
        <v>yourAgileElectronicToolUrl/16510</v>
      </c>
      <c r="C7" t="s">
        <v>12</v>
      </c>
      <c r="D7" s="1">
        <v>43747</v>
      </c>
      <c r="E7" s="1">
        <v>43747</v>
      </c>
      <c r="F7" s="1">
        <v>43747</v>
      </c>
      <c r="G7" s="1">
        <v>43748</v>
      </c>
      <c r="H7" s="1">
        <v>43766</v>
      </c>
      <c r="I7" t="s">
        <v>67</v>
      </c>
      <c r="J7" t="s">
        <v>68</v>
      </c>
      <c r="K7">
        <v>13</v>
      </c>
      <c r="L7">
        <f t="shared" si="0"/>
        <v>20</v>
      </c>
    </row>
    <row r="8" spans="1:13" x14ac:dyDescent="0.2">
      <c r="A8">
        <v>17415</v>
      </c>
      <c r="B8" t="str">
        <f t="shared" si="1"/>
        <v>yourAgileElectronicToolUrl/17415</v>
      </c>
      <c r="C8" t="s">
        <v>13</v>
      </c>
      <c r="D8" s="1">
        <v>43760</v>
      </c>
      <c r="E8" s="1">
        <v>43767</v>
      </c>
      <c r="F8" s="1">
        <v>43767</v>
      </c>
      <c r="G8" s="1">
        <v>43768</v>
      </c>
      <c r="H8" s="1">
        <v>43776</v>
      </c>
      <c r="I8" t="s">
        <v>67</v>
      </c>
      <c r="J8" t="s">
        <v>68</v>
      </c>
      <c r="K8">
        <v>8</v>
      </c>
      <c r="L8">
        <f t="shared" si="0"/>
        <v>10</v>
      </c>
    </row>
    <row r="9" spans="1:13" x14ac:dyDescent="0.2">
      <c r="A9">
        <v>17677</v>
      </c>
      <c r="B9" t="str">
        <f t="shared" si="1"/>
        <v>yourAgileElectronicToolUrl/17677</v>
      </c>
      <c r="C9" t="s">
        <v>14</v>
      </c>
      <c r="D9" s="1">
        <v>43763</v>
      </c>
      <c r="E9" s="1">
        <v>43764</v>
      </c>
      <c r="F9" s="1">
        <v>43765</v>
      </c>
      <c r="G9" s="1">
        <v>43766</v>
      </c>
      <c r="H9" s="1">
        <v>43776</v>
      </c>
      <c r="I9" t="s">
        <v>67</v>
      </c>
      <c r="J9" t="s">
        <v>68</v>
      </c>
      <c r="K9">
        <v>1</v>
      </c>
      <c r="L9">
        <f t="shared" si="0"/>
        <v>12</v>
      </c>
    </row>
    <row r="10" spans="1:13" x14ac:dyDescent="0.2">
      <c r="A10">
        <v>18030</v>
      </c>
      <c r="B10" t="str">
        <f t="shared" si="1"/>
        <v>yourAgileElectronicToolUrl/18030</v>
      </c>
      <c r="C10" t="s">
        <v>15</v>
      </c>
      <c r="D10" s="1">
        <v>43768</v>
      </c>
      <c r="E10" s="1">
        <v>43768</v>
      </c>
      <c r="F10" s="1">
        <v>43768</v>
      </c>
      <c r="G10" s="1">
        <v>43773</v>
      </c>
      <c r="H10" s="1">
        <v>43788</v>
      </c>
      <c r="I10" t="s">
        <v>67</v>
      </c>
      <c r="J10" t="s">
        <v>68</v>
      </c>
      <c r="K10">
        <v>8</v>
      </c>
      <c r="L10">
        <f t="shared" si="0"/>
        <v>21</v>
      </c>
    </row>
    <row r="11" spans="1:13" x14ac:dyDescent="0.2">
      <c r="A11">
        <v>19191</v>
      </c>
      <c r="B11" t="str">
        <f t="shared" si="1"/>
        <v>yourAgileElectronicToolUrl/19191</v>
      </c>
      <c r="C11" t="s">
        <v>16</v>
      </c>
      <c r="D11" s="1">
        <v>43784</v>
      </c>
      <c r="E11" s="1">
        <v>43788</v>
      </c>
      <c r="F11" s="1">
        <v>43789</v>
      </c>
      <c r="G11" s="1">
        <v>43794</v>
      </c>
      <c r="H11" s="1">
        <v>43796</v>
      </c>
      <c r="I11" t="s">
        <v>67</v>
      </c>
      <c r="J11" t="s">
        <v>68</v>
      </c>
      <c r="K11">
        <v>2</v>
      </c>
      <c r="L11">
        <f t="shared" si="0"/>
        <v>8</v>
      </c>
    </row>
    <row r="12" spans="1:13" x14ac:dyDescent="0.2">
      <c r="A12">
        <v>19192</v>
      </c>
      <c r="B12" t="str">
        <f t="shared" si="1"/>
        <v>yourAgileElectronicToolUrl/19192</v>
      </c>
      <c r="C12" t="s">
        <v>17</v>
      </c>
      <c r="D12" s="1">
        <v>43784</v>
      </c>
      <c r="E12" s="1">
        <v>43788</v>
      </c>
      <c r="F12" s="1">
        <v>43789</v>
      </c>
      <c r="G12" s="1">
        <v>43790</v>
      </c>
      <c r="H12" s="1">
        <v>43794</v>
      </c>
      <c r="I12" t="s">
        <v>67</v>
      </c>
      <c r="J12" t="s">
        <v>68</v>
      </c>
      <c r="K12">
        <v>2</v>
      </c>
      <c r="L12">
        <f t="shared" si="0"/>
        <v>6</v>
      </c>
    </row>
    <row r="13" spans="1:13" x14ac:dyDescent="0.2">
      <c r="A13">
        <v>19282</v>
      </c>
      <c r="B13" t="str">
        <f t="shared" si="1"/>
        <v>yourAgileElectronicToolUrl/19282</v>
      </c>
      <c r="C13" t="s">
        <v>18</v>
      </c>
      <c r="D13" s="1">
        <v>43787</v>
      </c>
      <c r="E13" s="1">
        <v>43788</v>
      </c>
      <c r="F13" s="1">
        <v>43789</v>
      </c>
      <c r="G13" s="1">
        <v>43790</v>
      </c>
      <c r="H13" s="1">
        <v>43808</v>
      </c>
      <c r="I13" t="s">
        <v>67</v>
      </c>
      <c r="J13" t="s">
        <v>68</v>
      </c>
      <c r="K13">
        <v>8</v>
      </c>
      <c r="L13">
        <f t="shared" si="0"/>
        <v>20</v>
      </c>
    </row>
    <row r="14" spans="1:13" x14ac:dyDescent="0.2">
      <c r="A14">
        <v>19292</v>
      </c>
      <c r="B14" t="str">
        <f t="shared" si="1"/>
        <v>yourAgileElectronicToolUrl/19292</v>
      </c>
      <c r="C14" t="s">
        <v>19</v>
      </c>
      <c r="D14" s="1">
        <v>43787</v>
      </c>
      <c r="E14" s="1">
        <v>43788</v>
      </c>
      <c r="F14" s="1">
        <v>43789</v>
      </c>
      <c r="G14" s="1">
        <v>43790</v>
      </c>
      <c r="H14" s="1">
        <v>43804</v>
      </c>
      <c r="I14" t="s">
        <v>67</v>
      </c>
      <c r="J14" t="s">
        <v>68</v>
      </c>
      <c r="K14">
        <v>8</v>
      </c>
      <c r="L14">
        <f t="shared" si="0"/>
        <v>16</v>
      </c>
    </row>
    <row r="15" spans="1:13" x14ac:dyDescent="0.2">
      <c r="A15">
        <v>19436</v>
      </c>
      <c r="B15" t="str">
        <f t="shared" si="1"/>
        <v>yourAgileElectronicToolUrl/19436</v>
      </c>
      <c r="C15" t="s">
        <v>20</v>
      </c>
      <c r="D15" s="1">
        <v>43789</v>
      </c>
      <c r="E15" s="1">
        <v>43789</v>
      </c>
      <c r="F15" s="1">
        <v>43789</v>
      </c>
      <c r="G15" s="1">
        <v>43794</v>
      </c>
      <c r="H15" s="1">
        <v>43798</v>
      </c>
      <c r="I15" t="s">
        <v>67</v>
      </c>
      <c r="J15" t="s">
        <v>68</v>
      </c>
      <c r="K15">
        <v>3</v>
      </c>
      <c r="L15">
        <f t="shared" si="0"/>
        <v>10</v>
      </c>
    </row>
    <row r="16" spans="1:13" x14ac:dyDescent="0.2">
      <c r="A16">
        <v>19453</v>
      </c>
      <c r="B16" t="str">
        <f t="shared" si="1"/>
        <v>yourAgileElectronicToolUrl/19453</v>
      </c>
      <c r="C16" t="s">
        <v>21</v>
      </c>
      <c r="D16" s="1">
        <v>43789</v>
      </c>
      <c r="E16" s="1">
        <v>43791</v>
      </c>
      <c r="F16" s="1">
        <v>43797</v>
      </c>
      <c r="G16" s="1">
        <v>43802</v>
      </c>
      <c r="H16" s="1">
        <v>43805</v>
      </c>
      <c r="I16" t="s">
        <v>67</v>
      </c>
      <c r="J16" t="s">
        <v>68</v>
      </c>
      <c r="K16">
        <v>2</v>
      </c>
      <c r="L16">
        <f t="shared" si="0"/>
        <v>9</v>
      </c>
    </row>
    <row r="17" spans="1:13" x14ac:dyDescent="0.2">
      <c r="A17">
        <v>20225</v>
      </c>
      <c r="B17" t="str">
        <f t="shared" si="1"/>
        <v>yourAgileElectronicToolUrl/20225</v>
      </c>
      <c r="C17" t="s">
        <v>22</v>
      </c>
      <c r="D17" s="1">
        <v>43798</v>
      </c>
      <c r="E17" s="6">
        <v>43788</v>
      </c>
      <c r="F17" s="1">
        <v>43798</v>
      </c>
      <c r="G17" s="1">
        <v>43802</v>
      </c>
      <c r="H17" s="1">
        <v>43815</v>
      </c>
      <c r="I17" t="s">
        <v>67</v>
      </c>
      <c r="J17" t="s">
        <v>68</v>
      </c>
      <c r="K17">
        <v>5</v>
      </c>
      <c r="L17">
        <f t="shared" si="0"/>
        <v>18</v>
      </c>
    </row>
    <row r="18" spans="1:13" x14ac:dyDescent="0.2">
      <c r="A18">
        <v>19685</v>
      </c>
      <c r="B18" t="str">
        <f t="shared" si="1"/>
        <v>yourAgileElectronicToolUrl/19685</v>
      </c>
      <c r="C18" t="s">
        <v>23</v>
      </c>
      <c r="D18" s="1">
        <v>43789</v>
      </c>
      <c r="E18" s="1">
        <v>43800</v>
      </c>
      <c r="F18" s="1">
        <v>43810</v>
      </c>
      <c r="G18" s="1">
        <v>43810</v>
      </c>
      <c r="H18" s="1">
        <v>43817</v>
      </c>
      <c r="I18" t="s">
        <v>67</v>
      </c>
      <c r="J18" t="s">
        <v>68</v>
      </c>
      <c r="K18">
        <v>3</v>
      </c>
      <c r="L18">
        <f t="shared" si="0"/>
        <v>8</v>
      </c>
    </row>
    <row r="19" spans="1:13" x14ac:dyDescent="0.2">
      <c r="A19">
        <v>17455</v>
      </c>
      <c r="B19" t="str">
        <f t="shared" si="1"/>
        <v>yourAgileElectronicToolUrl/17455</v>
      </c>
      <c r="C19" t="s">
        <v>24</v>
      </c>
      <c r="D19" s="1">
        <v>43760</v>
      </c>
      <c r="E19" s="1">
        <v>43800</v>
      </c>
      <c r="F19" s="1">
        <v>43811</v>
      </c>
      <c r="G19" s="1">
        <v>43811</v>
      </c>
      <c r="H19" s="1">
        <v>43816</v>
      </c>
      <c r="I19" t="s">
        <v>67</v>
      </c>
      <c r="J19" t="s">
        <v>68</v>
      </c>
      <c r="K19">
        <v>3</v>
      </c>
      <c r="L19">
        <f t="shared" si="0"/>
        <v>6</v>
      </c>
    </row>
    <row r="20" spans="1:13" x14ac:dyDescent="0.2">
      <c r="A20">
        <v>11841</v>
      </c>
      <c r="B20" t="str">
        <f t="shared" si="1"/>
        <v>yourAgileElectronicToolUrl/11841</v>
      </c>
      <c r="C20" t="s">
        <v>25</v>
      </c>
      <c r="D20" s="1">
        <v>43657</v>
      </c>
      <c r="E20" s="1">
        <v>43809</v>
      </c>
      <c r="F20" s="1">
        <v>43811</v>
      </c>
      <c r="G20" s="1">
        <v>43811</v>
      </c>
      <c r="H20" s="1">
        <v>43817</v>
      </c>
      <c r="I20" t="s">
        <v>67</v>
      </c>
      <c r="J20" t="s">
        <v>68</v>
      </c>
      <c r="K20">
        <v>2</v>
      </c>
      <c r="L20">
        <f t="shared" si="0"/>
        <v>7</v>
      </c>
    </row>
    <row r="21" spans="1:13" x14ac:dyDescent="0.2">
      <c r="A21">
        <v>21852</v>
      </c>
      <c r="B21" t="str">
        <f t="shared" si="1"/>
        <v>yourAgileElectronicToolUrl/21852</v>
      </c>
      <c r="C21" t="s">
        <v>26</v>
      </c>
      <c r="D21" s="1">
        <v>43826</v>
      </c>
      <c r="E21" s="1">
        <v>43826</v>
      </c>
      <c r="F21" s="1">
        <v>43836</v>
      </c>
      <c r="G21" s="1">
        <v>43836</v>
      </c>
      <c r="H21" s="1">
        <v>43838</v>
      </c>
      <c r="I21" t="s">
        <v>67</v>
      </c>
      <c r="J21" t="s">
        <v>68</v>
      </c>
      <c r="L21">
        <f t="shared" si="0"/>
        <v>3</v>
      </c>
    </row>
    <row r="22" spans="1:13" x14ac:dyDescent="0.2">
      <c r="A22">
        <v>16566</v>
      </c>
      <c r="B22" t="str">
        <f t="shared" si="1"/>
        <v>yourAgileElectronicToolUrl/16566</v>
      </c>
      <c r="C22" t="s">
        <v>27</v>
      </c>
      <c r="D22" s="1">
        <v>43747</v>
      </c>
      <c r="E22" s="1">
        <v>43800</v>
      </c>
      <c r="F22" s="1">
        <v>43800</v>
      </c>
      <c r="G22" s="1">
        <v>43811</v>
      </c>
      <c r="H22" s="1">
        <v>43854</v>
      </c>
      <c r="I22" t="s">
        <v>67</v>
      </c>
      <c r="J22" t="s">
        <v>68</v>
      </c>
      <c r="K22">
        <v>13</v>
      </c>
      <c r="L22">
        <f t="shared" si="0"/>
        <v>55</v>
      </c>
    </row>
    <row r="23" spans="1:13" x14ac:dyDescent="0.2">
      <c r="A23">
        <v>18177</v>
      </c>
      <c r="B23" t="str">
        <f t="shared" si="1"/>
        <v>yourAgileElectronicToolUrl/18177</v>
      </c>
      <c r="C23" t="s">
        <v>28</v>
      </c>
      <c r="D23" s="1">
        <v>43768</v>
      </c>
      <c r="E23" s="1">
        <v>43836</v>
      </c>
      <c r="F23" s="1">
        <v>43836</v>
      </c>
      <c r="G23" s="1">
        <v>43839</v>
      </c>
      <c r="H23" s="1">
        <v>43854</v>
      </c>
      <c r="I23" t="s">
        <v>67</v>
      </c>
      <c r="J23" t="s">
        <v>68</v>
      </c>
      <c r="K23">
        <v>3</v>
      </c>
      <c r="L23">
        <f t="shared" si="0"/>
        <v>19</v>
      </c>
      <c r="M23" t="str">
        <f ca="1">IF($I23&lt;&gt;"Done",_xlfn.DAYS(TODAY(),$F23-1),"")</f>
        <v/>
      </c>
    </row>
    <row r="24" spans="1:13" x14ac:dyDescent="0.2">
      <c r="A24">
        <v>18264</v>
      </c>
      <c r="B24" t="str">
        <f t="shared" si="1"/>
        <v>yourAgileElectronicToolUrl/18264</v>
      </c>
      <c r="C24" t="s">
        <v>29</v>
      </c>
      <c r="D24" s="1">
        <v>43769</v>
      </c>
      <c r="E24" s="1">
        <v>43837</v>
      </c>
      <c r="F24" s="1">
        <v>43845</v>
      </c>
      <c r="G24" s="1">
        <v>43845</v>
      </c>
      <c r="H24" s="1">
        <v>43873</v>
      </c>
      <c r="I24" t="s">
        <v>67</v>
      </c>
      <c r="J24" t="s">
        <v>68</v>
      </c>
      <c r="K24">
        <v>5</v>
      </c>
      <c r="L24">
        <f t="shared" si="0"/>
        <v>29</v>
      </c>
      <c r="M24" t="str">
        <f ca="1">IF($I24&lt;&gt;"Done",_xlfn.DAYS(TODAY(),$F24-1),"")</f>
        <v/>
      </c>
    </row>
    <row r="25" spans="1:13" x14ac:dyDescent="0.2">
      <c r="A25">
        <v>18265</v>
      </c>
      <c r="B25" t="str">
        <f t="shared" si="1"/>
        <v>yourAgileElectronicToolUrl/18265</v>
      </c>
      <c r="C25" t="s">
        <v>30</v>
      </c>
      <c r="D25" s="1">
        <v>43769</v>
      </c>
      <c r="E25" s="1">
        <v>43837</v>
      </c>
      <c r="F25" s="1">
        <v>43838</v>
      </c>
      <c r="G25" s="1">
        <v>43838</v>
      </c>
      <c r="H25" s="1">
        <v>43853</v>
      </c>
      <c r="I25" t="s">
        <v>67</v>
      </c>
      <c r="J25" t="s">
        <v>68</v>
      </c>
      <c r="K25">
        <v>5</v>
      </c>
      <c r="L25">
        <f t="shared" si="0"/>
        <v>16</v>
      </c>
      <c r="M25" t="str">
        <f ca="1">IF($I25&lt;&gt;"Done",_xlfn.DAYS(TODAY(),$F25-1),"")</f>
        <v/>
      </c>
    </row>
    <row r="26" spans="1:13" x14ac:dyDescent="0.2">
      <c r="A26">
        <v>21664</v>
      </c>
      <c r="B26" t="str">
        <f t="shared" si="1"/>
        <v>yourAgileElectronicToolUrl/21664</v>
      </c>
      <c r="C26" t="s">
        <v>31</v>
      </c>
      <c r="D26" s="1">
        <v>43818</v>
      </c>
      <c r="E26" s="1">
        <v>43837</v>
      </c>
      <c r="F26" s="1">
        <v>43845</v>
      </c>
      <c r="G26" s="1">
        <v>43845</v>
      </c>
      <c r="H26" s="1"/>
      <c r="I26" t="s">
        <v>74</v>
      </c>
      <c r="J26" t="s">
        <v>68</v>
      </c>
      <c r="K26">
        <v>2</v>
      </c>
      <c r="L26" t="str">
        <f t="shared" si="0"/>
        <v/>
      </c>
      <c r="M26">
        <f ca="1">IF($I26&lt;&gt;"Done",_xlfn.DAYS(TODAY(),$F26-1),"")</f>
        <v>211</v>
      </c>
    </row>
    <row r="27" spans="1:13" x14ac:dyDescent="0.2">
      <c r="A27">
        <v>21693</v>
      </c>
      <c r="B27" t="str">
        <f t="shared" si="1"/>
        <v>yourAgileElectronicToolUrl/21693</v>
      </c>
      <c r="C27" t="s">
        <v>32</v>
      </c>
      <c r="D27" s="1">
        <v>43819</v>
      </c>
      <c r="E27" s="1">
        <v>43837</v>
      </c>
      <c r="F27" s="1">
        <v>43838</v>
      </c>
      <c r="G27" s="1">
        <v>43838</v>
      </c>
      <c r="H27" s="1">
        <v>43847</v>
      </c>
      <c r="I27" t="s">
        <v>67</v>
      </c>
      <c r="J27" t="s">
        <v>68</v>
      </c>
      <c r="K27">
        <v>3</v>
      </c>
      <c r="L27">
        <f t="shared" si="0"/>
        <v>10</v>
      </c>
      <c r="M27" t="str">
        <f t="shared" ref="M27:M49" ca="1" si="2">IF($I27&lt;&gt;"Done",_xlfn.DAYS(TODAY(),$F27-1),"")</f>
        <v/>
      </c>
    </row>
    <row r="28" spans="1:13" x14ac:dyDescent="0.2">
      <c r="A28">
        <v>22121</v>
      </c>
      <c r="B28" t="str">
        <f t="shared" si="1"/>
        <v>yourAgileElectronicToolUrl/22121</v>
      </c>
      <c r="C28" t="s">
        <v>33</v>
      </c>
      <c r="D28" s="1">
        <v>43838</v>
      </c>
      <c r="E28" s="1">
        <v>43837</v>
      </c>
      <c r="F28" s="1">
        <v>43845</v>
      </c>
      <c r="G28" s="1">
        <v>43845</v>
      </c>
      <c r="H28" s="1">
        <v>43850</v>
      </c>
      <c r="I28" t="s">
        <v>67</v>
      </c>
      <c r="J28" t="s">
        <v>68</v>
      </c>
      <c r="K28">
        <v>3</v>
      </c>
      <c r="L28">
        <f t="shared" si="0"/>
        <v>6</v>
      </c>
      <c r="M28" t="str">
        <f t="shared" ca="1" si="2"/>
        <v/>
      </c>
    </row>
    <row r="29" spans="1:13" x14ac:dyDescent="0.2">
      <c r="A29">
        <v>23847</v>
      </c>
      <c r="B29" t="str">
        <f t="shared" si="1"/>
        <v>yourAgileElectronicToolUrl/23847</v>
      </c>
      <c r="C29" t="s">
        <v>34</v>
      </c>
      <c r="D29" s="1">
        <v>43859</v>
      </c>
      <c r="E29" s="1">
        <v>43859</v>
      </c>
      <c r="F29" s="1">
        <v>43859</v>
      </c>
      <c r="G29" s="1">
        <v>43860</v>
      </c>
      <c r="H29" s="1">
        <v>43873</v>
      </c>
      <c r="I29" t="s">
        <v>67</v>
      </c>
      <c r="J29" t="s">
        <v>68</v>
      </c>
      <c r="K29">
        <v>2</v>
      </c>
      <c r="L29">
        <f t="shared" si="0"/>
        <v>15</v>
      </c>
      <c r="M29" t="str">
        <f t="shared" ca="1" si="2"/>
        <v/>
      </c>
    </row>
    <row r="30" spans="1:13" x14ac:dyDescent="0.2">
      <c r="A30">
        <v>15492</v>
      </c>
      <c r="B30" t="str">
        <f t="shared" si="1"/>
        <v>yourAgileElectronicToolUrl/15492</v>
      </c>
      <c r="C30" t="s">
        <v>35</v>
      </c>
      <c r="D30" s="1">
        <v>43728</v>
      </c>
      <c r="E30" s="1">
        <v>43851</v>
      </c>
      <c r="F30" s="1">
        <v>43859</v>
      </c>
      <c r="G30" s="1">
        <v>43861</v>
      </c>
      <c r="H30" s="1">
        <v>43873</v>
      </c>
      <c r="I30" t="s">
        <v>67</v>
      </c>
      <c r="J30" t="s">
        <v>68</v>
      </c>
      <c r="K30">
        <v>8</v>
      </c>
      <c r="L30">
        <f t="shared" si="0"/>
        <v>15</v>
      </c>
      <c r="M30" t="str">
        <f t="shared" ca="1" si="2"/>
        <v/>
      </c>
    </row>
    <row r="31" spans="1:13" x14ac:dyDescent="0.2">
      <c r="A31">
        <v>18931</v>
      </c>
      <c r="B31" t="str">
        <f t="shared" si="1"/>
        <v>yourAgileElectronicToolUrl/18931</v>
      </c>
      <c r="C31" t="s">
        <v>36</v>
      </c>
      <c r="D31" s="1">
        <v>43780</v>
      </c>
      <c r="E31" s="1">
        <v>43851</v>
      </c>
      <c r="F31" s="1">
        <v>43859</v>
      </c>
      <c r="G31" s="1">
        <v>43871</v>
      </c>
      <c r="H31" s="1">
        <v>43874</v>
      </c>
      <c r="I31" t="s">
        <v>67</v>
      </c>
      <c r="J31" t="s">
        <v>68</v>
      </c>
      <c r="K31">
        <v>0</v>
      </c>
      <c r="L31">
        <f t="shared" si="0"/>
        <v>16</v>
      </c>
      <c r="M31" t="str">
        <f t="shared" ca="1" si="2"/>
        <v/>
      </c>
    </row>
    <row r="32" spans="1:13" x14ac:dyDescent="0.2">
      <c r="A32">
        <v>22289</v>
      </c>
      <c r="B32" t="str">
        <f t="shared" si="1"/>
        <v>yourAgileElectronicToolUrl/22289</v>
      </c>
      <c r="C32" t="s">
        <v>37</v>
      </c>
      <c r="D32" s="1">
        <v>44105</v>
      </c>
      <c r="E32" s="1">
        <v>43851</v>
      </c>
      <c r="F32" s="1">
        <v>43859</v>
      </c>
      <c r="G32" s="1">
        <v>43861</v>
      </c>
      <c r="H32" s="1">
        <v>43866</v>
      </c>
      <c r="I32" t="s">
        <v>67</v>
      </c>
      <c r="J32" t="s">
        <v>68</v>
      </c>
      <c r="K32">
        <v>8</v>
      </c>
      <c r="L32">
        <f t="shared" si="0"/>
        <v>8</v>
      </c>
      <c r="M32" t="str">
        <f t="shared" ca="1" si="2"/>
        <v/>
      </c>
    </row>
    <row r="33" spans="1:13" x14ac:dyDescent="0.2">
      <c r="A33">
        <v>22290</v>
      </c>
      <c r="B33" t="str">
        <f t="shared" si="1"/>
        <v>yourAgileElectronicToolUrl/22290</v>
      </c>
      <c r="C33" t="s">
        <v>38</v>
      </c>
      <c r="D33" s="1">
        <v>43840</v>
      </c>
      <c r="E33" s="1">
        <v>43851</v>
      </c>
      <c r="F33" s="1">
        <v>43859</v>
      </c>
      <c r="G33" s="1">
        <v>43860</v>
      </c>
      <c r="H33" s="1">
        <v>43864</v>
      </c>
      <c r="I33" t="s">
        <v>67</v>
      </c>
      <c r="J33" t="s">
        <v>68</v>
      </c>
      <c r="K33">
        <v>5</v>
      </c>
      <c r="L33">
        <f t="shared" si="0"/>
        <v>6</v>
      </c>
      <c r="M33" t="str">
        <f t="shared" ca="1" si="2"/>
        <v/>
      </c>
    </row>
    <row r="34" spans="1:13" x14ac:dyDescent="0.2">
      <c r="A34">
        <v>22785</v>
      </c>
      <c r="B34" t="str">
        <f t="shared" si="1"/>
        <v>yourAgileElectronicToolUrl/22785</v>
      </c>
      <c r="C34" t="s">
        <v>39</v>
      </c>
      <c r="D34" s="1">
        <v>43846</v>
      </c>
      <c r="E34" s="1">
        <v>43851</v>
      </c>
      <c r="F34" s="1">
        <v>43859</v>
      </c>
      <c r="G34" s="1">
        <v>43860</v>
      </c>
      <c r="H34" s="1">
        <v>43861</v>
      </c>
      <c r="I34" t="s">
        <v>67</v>
      </c>
      <c r="J34" t="s">
        <v>68</v>
      </c>
      <c r="K34">
        <v>3</v>
      </c>
      <c r="L34">
        <f t="shared" si="0"/>
        <v>3</v>
      </c>
      <c r="M34" t="str">
        <f t="shared" ca="1" si="2"/>
        <v/>
      </c>
    </row>
    <row r="35" spans="1:13" x14ac:dyDescent="0.2">
      <c r="A35">
        <v>22765</v>
      </c>
      <c r="B35" t="str">
        <f t="shared" si="1"/>
        <v>yourAgileElectronicToolUrl/22765</v>
      </c>
      <c r="C35" t="s">
        <v>40</v>
      </c>
      <c r="D35" s="1">
        <v>43846</v>
      </c>
      <c r="E35" s="1">
        <v>43851</v>
      </c>
      <c r="F35" s="1">
        <v>43859</v>
      </c>
      <c r="G35" s="1">
        <v>43871</v>
      </c>
      <c r="H35" s="1">
        <v>43872</v>
      </c>
      <c r="I35" t="s">
        <v>67</v>
      </c>
      <c r="J35" t="s">
        <v>68</v>
      </c>
      <c r="K35">
        <v>3</v>
      </c>
      <c r="L35">
        <f t="shared" ref="L35:L48" si="3">IF($I35="Done",_xlfn.DAYS($H35,$F35-1),"")</f>
        <v>14</v>
      </c>
      <c r="M35" t="str">
        <f t="shared" ca="1" si="2"/>
        <v/>
      </c>
    </row>
    <row r="36" spans="1:13" x14ac:dyDescent="0.2">
      <c r="A36">
        <v>22857</v>
      </c>
      <c r="B36" t="str">
        <f t="shared" si="1"/>
        <v>yourAgileElectronicToolUrl/22857</v>
      </c>
      <c r="C36" t="s">
        <v>41</v>
      </c>
      <c r="D36" s="1">
        <v>43846</v>
      </c>
      <c r="E36" s="1">
        <v>43851</v>
      </c>
      <c r="F36" s="1">
        <v>43859</v>
      </c>
      <c r="G36" s="1">
        <v>43861</v>
      </c>
      <c r="H36" s="1">
        <v>43861</v>
      </c>
      <c r="I36" t="s">
        <v>67</v>
      </c>
      <c r="J36" t="s">
        <v>68</v>
      </c>
      <c r="K36">
        <v>1</v>
      </c>
      <c r="L36">
        <f t="shared" si="3"/>
        <v>3</v>
      </c>
      <c r="M36" t="str">
        <f t="shared" ca="1" si="2"/>
        <v/>
      </c>
    </row>
    <row r="37" spans="1:13" x14ac:dyDescent="0.2">
      <c r="A37">
        <v>23285</v>
      </c>
      <c r="B37" t="str">
        <f t="shared" si="1"/>
        <v>yourAgileElectronicToolUrl/23285</v>
      </c>
      <c r="C37" t="s">
        <v>42</v>
      </c>
      <c r="D37" s="1">
        <v>43853</v>
      </c>
      <c r="E37" s="1">
        <v>43851</v>
      </c>
      <c r="F37" s="1">
        <v>43859</v>
      </c>
      <c r="G37" s="1">
        <v>43861</v>
      </c>
      <c r="H37" s="1">
        <v>43875</v>
      </c>
      <c r="I37" t="s">
        <v>67</v>
      </c>
      <c r="J37" t="s">
        <v>68</v>
      </c>
      <c r="K37">
        <v>3</v>
      </c>
      <c r="L37">
        <f t="shared" si="3"/>
        <v>17</v>
      </c>
      <c r="M37" t="str">
        <f t="shared" ca="1" si="2"/>
        <v/>
      </c>
    </row>
    <row r="38" spans="1:13" x14ac:dyDescent="0.2">
      <c r="A38">
        <v>23286</v>
      </c>
      <c r="B38" t="str">
        <f t="shared" si="1"/>
        <v>yourAgileElectronicToolUrl/23286</v>
      </c>
      <c r="C38" t="s">
        <v>43</v>
      </c>
      <c r="D38" s="1">
        <v>43853</v>
      </c>
      <c r="E38" s="1">
        <v>43851</v>
      </c>
      <c r="F38" s="1">
        <v>43859</v>
      </c>
      <c r="G38" s="1">
        <v>43864</v>
      </c>
      <c r="H38" s="1">
        <v>43873</v>
      </c>
      <c r="I38" t="s">
        <v>67</v>
      </c>
      <c r="J38" t="s">
        <v>68</v>
      </c>
      <c r="K38">
        <v>3</v>
      </c>
      <c r="L38">
        <f t="shared" si="3"/>
        <v>15</v>
      </c>
      <c r="M38" t="str">
        <f t="shared" ca="1" si="2"/>
        <v/>
      </c>
    </row>
    <row r="39" spans="1:13" x14ac:dyDescent="0.2">
      <c r="A39">
        <v>23544</v>
      </c>
      <c r="B39" t="str">
        <f t="shared" si="1"/>
        <v>yourAgileElectronicToolUrl/23544</v>
      </c>
      <c r="C39" t="s">
        <v>44</v>
      </c>
      <c r="D39" s="1">
        <v>43857</v>
      </c>
      <c r="E39" s="1">
        <v>43851</v>
      </c>
      <c r="F39" s="1">
        <v>43859</v>
      </c>
      <c r="G39" s="1">
        <v>43860</v>
      </c>
      <c r="H39" s="1">
        <v>43872</v>
      </c>
      <c r="I39" t="s">
        <v>67</v>
      </c>
      <c r="J39" t="s">
        <v>68</v>
      </c>
      <c r="K39">
        <v>0</v>
      </c>
      <c r="L39">
        <f t="shared" si="3"/>
        <v>14</v>
      </c>
      <c r="M39" t="str">
        <f t="shared" ca="1" si="2"/>
        <v/>
      </c>
    </row>
    <row r="40" spans="1:13" x14ac:dyDescent="0.2">
      <c r="A40">
        <v>23553</v>
      </c>
      <c r="B40" t="str">
        <f t="shared" si="1"/>
        <v>yourAgileElectronicToolUrl/23553</v>
      </c>
      <c r="C40" t="s">
        <v>45</v>
      </c>
      <c r="D40" s="1">
        <v>43857</v>
      </c>
      <c r="E40" s="1">
        <v>43851</v>
      </c>
      <c r="F40" s="1">
        <v>43859</v>
      </c>
      <c r="G40" s="1">
        <v>43871</v>
      </c>
      <c r="H40" s="1">
        <v>43871</v>
      </c>
      <c r="I40" t="s">
        <v>67</v>
      </c>
      <c r="J40" t="s">
        <v>68</v>
      </c>
      <c r="K40">
        <v>0</v>
      </c>
      <c r="L40">
        <f t="shared" si="3"/>
        <v>13</v>
      </c>
      <c r="M40" t="str">
        <f t="shared" ca="1" si="2"/>
        <v/>
      </c>
    </row>
    <row r="41" spans="1:13" x14ac:dyDescent="0.2">
      <c r="A41">
        <v>24015</v>
      </c>
      <c r="B41" t="str">
        <f t="shared" si="1"/>
        <v>yourAgileElectronicToolUrl/24015</v>
      </c>
      <c r="C41" t="s">
        <v>46</v>
      </c>
      <c r="D41" s="1">
        <v>43861</v>
      </c>
      <c r="E41" s="1">
        <v>43851</v>
      </c>
      <c r="F41" s="1">
        <v>43861</v>
      </c>
      <c r="G41" s="1">
        <v>43861</v>
      </c>
      <c r="H41" s="1">
        <v>43868</v>
      </c>
      <c r="I41" t="s">
        <v>67</v>
      </c>
      <c r="J41" t="s">
        <v>68</v>
      </c>
      <c r="K41">
        <v>2</v>
      </c>
      <c r="L41">
        <f t="shared" si="3"/>
        <v>8</v>
      </c>
      <c r="M41" t="str">
        <f t="shared" ca="1" si="2"/>
        <v/>
      </c>
    </row>
    <row r="42" spans="1:13" x14ac:dyDescent="0.2">
      <c r="A42">
        <v>22791</v>
      </c>
      <c r="B42" t="str">
        <f t="shared" si="1"/>
        <v>yourAgileElectronicToolUrl/22791</v>
      </c>
      <c r="C42" t="s">
        <v>47</v>
      </c>
      <c r="D42" s="1">
        <v>43846</v>
      </c>
      <c r="F42" s="1">
        <v>43871</v>
      </c>
      <c r="G42" s="1"/>
      <c r="I42" t="s">
        <v>75</v>
      </c>
      <c r="J42" t="s">
        <v>68</v>
      </c>
      <c r="K42">
        <v>8</v>
      </c>
      <c r="L42" t="str">
        <f t="shared" si="3"/>
        <v/>
      </c>
      <c r="M42">
        <f t="shared" ca="1" si="2"/>
        <v>185</v>
      </c>
    </row>
    <row r="43" spans="1:13" x14ac:dyDescent="0.2">
      <c r="A43">
        <v>23289</v>
      </c>
      <c r="B43" t="str">
        <f t="shared" si="1"/>
        <v>yourAgileElectronicToolUrl/23289</v>
      </c>
      <c r="C43" t="s">
        <v>48</v>
      </c>
      <c r="D43" s="1">
        <v>43853</v>
      </c>
      <c r="E43" s="1">
        <v>43864</v>
      </c>
      <c r="F43" s="1">
        <v>43871</v>
      </c>
      <c r="G43" s="1">
        <v>43872</v>
      </c>
      <c r="H43" s="1">
        <v>43878</v>
      </c>
      <c r="I43" t="s">
        <v>67</v>
      </c>
      <c r="J43" t="s">
        <v>68</v>
      </c>
      <c r="K43">
        <v>8</v>
      </c>
      <c r="L43">
        <f t="shared" si="3"/>
        <v>8</v>
      </c>
      <c r="M43" t="str">
        <f t="shared" ca="1" si="2"/>
        <v/>
      </c>
    </row>
    <row r="44" spans="1:13" x14ac:dyDescent="0.2">
      <c r="A44">
        <v>23290</v>
      </c>
      <c r="B44" t="str">
        <f t="shared" si="1"/>
        <v>yourAgileElectronicToolUrl/23290</v>
      </c>
      <c r="C44" t="s">
        <v>49</v>
      </c>
      <c r="D44" s="1">
        <v>43853</v>
      </c>
      <c r="E44" s="1">
        <v>43864</v>
      </c>
      <c r="F44" s="1">
        <v>43871</v>
      </c>
      <c r="G44" s="1">
        <v>43872</v>
      </c>
      <c r="H44" s="1">
        <v>43878</v>
      </c>
      <c r="I44" t="s">
        <v>67</v>
      </c>
      <c r="J44" t="s">
        <v>68</v>
      </c>
      <c r="K44">
        <v>8</v>
      </c>
      <c r="L44">
        <f t="shared" si="3"/>
        <v>8</v>
      </c>
      <c r="M44" t="str">
        <f t="shared" ca="1" si="2"/>
        <v/>
      </c>
    </row>
    <row r="45" spans="1:13" x14ac:dyDescent="0.2">
      <c r="A45">
        <v>22341</v>
      </c>
      <c r="B45" t="str">
        <f t="shared" si="1"/>
        <v>yourAgileElectronicToolUrl/22341</v>
      </c>
      <c r="C45" t="s">
        <v>50</v>
      </c>
      <c r="D45" s="1">
        <v>43871</v>
      </c>
      <c r="E45" s="1">
        <v>43871</v>
      </c>
      <c r="F45" s="1">
        <v>43874</v>
      </c>
      <c r="G45" s="1">
        <v>43874</v>
      </c>
      <c r="H45" s="1">
        <v>43878</v>
      </c>
      <c r="I45" t="s">
        <v>67</v>
      </c>
      <c r="J45" t="s">
        <v>68</v>
      </c>
      <c r="K45">
        <v>8</v>
      </c>
      <c r="L45">
        <f t="shared" si="3"/>
        <v>5</v>
      </c>
      <c r="M45" t="str">
        <f t="shared" ca="1" si="2"/>
        <v/>
      </c>
    </row>
    <row r="46" spans="1:13" x14ac:dyDescent="0.2">
      <c r="A46">
        <v>22810</v>
      </c>
      <c r="B46" t="str">
        <f t="shared" si="1"/>
        <v>yourAgileElectronicToolUrl/22810</v>
      </c>
      <c r="C46" t="s">
        <v>51</v>
      </c>
      <c r="D46" s="1">
        <v>43846</v>
      </c>
      <c r="E46" s="6">
        <v>43864</v>
      </c>
      <c r="F46" s="1">
        <v>43874</v>
      </c>
      <c r="G46" s="1"/>
      <c r="I46" t="s">
        <v>75</v>
      </c>
      <c r="J46" t="s">
        <v>68</v>
      </c>
      <c r="K46">
        <v>5</v>
      </c>
      <c r="L46" t="str">
        <f t="shared" si="3"/>
        <v/>
      </c>
      <c r="M46">
        <f t="shared" ca="1" si="2"/>
        <v>182</v>
      </c>
    </row>
    <row r="47" spans="1:13" x14ac:dyDescent="0.2">
      <c r="A47">
        <v>24533</v>
      </c>
      <c r="B47" t="str">
        <f t="shared" si="1"/>
        <v>yourAgileElectronicToolUrl/24533</v>
      </c>
      <c r="C47" t="s">
        <v>52</v>
      </c>
      <c r="D47" s="1">
        <v>43868</v>
      </c>
      <c r="E47" s="6">
        <v>43864</v>
      </c>
      <c r="F47" s="1">
        <v>43874</v>
      </c>
      <c r="G47" s="1">
        <v>43874</v>
      </c>
      <c r="H47" s="1">
        <v>43875</v>
      </c>
      <c r="I47" t="s">
        <v>67</v>
      </c>
      <c r="J47" t="s">
        <v>68</v>
      </c>
      <c r="L47">
        <f t="shared" si="3"/>
        <v>2</v>
      </c>
      <c r="M47" t="str">
        <f t="shared" ca="1" si="2"/>
        <v/>
      </c>
    </row>
    <row r="48" spans="1:13" x14ac:dyDescent="0.2">
      <c r="A48">
        <v>24538</v>
      </c>
      <c r="B48" t="str">
        <f t="shared" si="1"/>
        <v>yourAgileElectronicToolUrl/24538</v>
      </c>
      <c r="C48" t="s">
        <v>53</v>
      </c>
      <c r="D48" s="1">
        <v>43868</v>
      </c>
      <c r="E48" s="6">
        <v>43864</v>
      </c>
      <c r="F48" s="1">
        <v>43875</v>
      </c>
      <c r="G48" s="1">
        <v>43875</v>
      </c>
      <c r="H48" s="1">
        <v>43875</v>
      </c>
      <c r="I48" t="s">
        <v>67</v>
      </c>
      <c r="J48" t="s">
        <v>68</v>
      </c>
      <c r="K48">
        <v>0.5</v>
      </c>
      <c r="L48">
        <f t="shared" si="3"/>
        <v>1</v>
      </c>
      <c r="M48" t="str">
        <f t="shared" ca="1" si="2"/>
        <v/>
      </c>
    </row>
    <row r="49" spans="1:13" x14ac:dyDescent="0.2">
      <c r="A49">
        <v>22812</v>
      </c>
      <c r="B49" t="str">
        <f t="shared" si="1"/>
        <v>yourAgileElectronicToolUrl/22812</v>
      </c>
      <c r="C49" t="s">
        <v>54</v>
      </c>
      <c r="D49" s="1">
        <v>43846</v>
      </c>
      <c r="E49" s="6">
        <v>43864</v>
      </c>
      <c r="F49" s="1">
        <v>43874</v>
      </c>
      <c r="G49" s="1">
        <v>43874</v>
      </c>
      <c r="H49" s="1">
        <v>43875</v>
      </c>
      <c r="I49" t="s">
        <v>67</v>
      </c>
      <c r="J49" t="s">
        <v>68</v>
      </c>
      <c r="K49">
        <v>1</v>
      </c>
      <c r="L49">
        <f>IF($I49="Done",_xlfn.DAYS($H49,$F49-1),"")</f>
        <v>2</v>
      </c>
      <c r="M49" t="str">
        <f t="shared" ca="1" si="2"/>
        <v/>
      </c>
    </row>
    <row r="50" spans="1:13" x14ac:dyDescent="0.2">
      <c r="A50">
        <v>12259</v>
      </c>
      <c r="B50" t="str">
        <f t="shared" si="1"/>
        <v>yourAgileElectronicToolUrl/12259</v>
      </c>
      <c r="C50" t="s">
        <v>55</v>
      </c>
      <c r="D50" s="1">
        <v>43663</v>
      </c>
      <c r="I50" t="s">
        <v>65</v>
      </c>
      <c r="J50" t="s">
        <v>68</v>
      </c>
      <c r="K50">
        <v>3</v>
      </c>
      <c r="L50" t="str">
        <f t="shared" ref="L50:L59" si="4">IF($I50="Done",_xlfn.DAYS($H50,$G50-1),"")</f>
        <v/>
      </c>
      <c r="M50">
        <f ca="1">IF($I50&lt;&gt;"Done",_xlfn.DAYS(TODAY(),$D50-1),"")</f>
        <v>393</v>
      </c>
    </row>
    <row r="51" spans="1:13" x14ac:dyDescent="0.2">
      <c r="A51">
        <v>20966</v>
      </c>
      <c r="B51" t="str">
        <f t="shared" si="1"/>
        <v>yourAgileElectronicToolUrl/20966</v>
      </c>
      <c r="C51" t="s">
        <v>56</v>
      </c>
      <c r="D51" s="1">
        <v>43781</v>
      </c>
      <c r="I51" t="s">
        <v>65</v>
      </c>
      <c r="J51" t="s">
        <v>68</v>
      </c>
      <c r="K51">
        <v>3</v>
      </c>
      <c r="L51" t="str">
        <f t="shared" si="4"/>
        <v/>
      </c>
      <c r="M51">
        <f t="shared" ref="M51:M59" ca="1" si="5">IF($I51&lt;&gt;"Done",_xlfn.DAYS(TODAY(),$D51-1),"")</f>
        <v>275</v>
      </c>
    </row>
    <row r="52" spans="1:13" x14ac:dyDescent="0.2">
      <c r="A52">
        <v>21660</v>
      </c>
      <c r="B52" t="str">
        <f t="shared" si="1"/>
        <v>yourAgileElectronicToolUrl/21660</v>
      </c>
      <c r="C52" t="s">
        <v>57</v>
      </c>
      <c r="D52" s="1">
        <v>43818</v>
      </c>
      <c r="I52" t="s">
        <v>65</v>
      </c>
      <c r="J52" t="s">
        <v>68</v>
      </c>
      <c r="K52">
        <v>8</v>
      </c>
      <c r="L52" t="str">
        <f t="shared" si="4"/>
        <v/>
      </c>
      <c r="M52">
        <f t="shared" ca="1" si="5"/>
        <v>238</v>
      </c>
    </row>
    <row r="53" spans="1:13" x14ac:dyDescent="0.2">
      <c r="A53">
        <v>21662</v>
      </c>
      <c r="B53" t="str">
        <f t="shared" si="1"/>
        <v>yourAgileElectronicToolUrl/21662</v>
      </c>
      <c r="C53" t="s">
        <v>58</v>
      </c>
      <c r="D53" s="1">
        <v>43818</v>
      </c>
      <c r="I53" t="s">
        <v>65</v>
      </c>
      <c r="J53" t="s">
        <v>68</v>
      </c>
      <c r="K53">
        <v>2</v>
      </c>
      <c r="L53" t="str">
        <f t="shared" si="4"/>
        <v/>
      </c>
      <c r="M53">
        <f t="shared" ca="1" si="5"/>
        <v>238</v>
      </c>
    </row>
    <row r="54" spans="1:13" x14ac:dyDescent="0.2">
      <c r="A54">
        <v>21663</v>
      </c>
      <c r="B54" t="str">
        <f t="shared" si="1"/>
        <v>yourAgileElectronicToolUrl/21663</v>
      </c>
      <c r="C54" t="s">
        <v>59</v>
      </c>
      <c r="D54" s="1">
        <v>43818</v>
      </c>
      <c r="I54" t="s">
        <v>65</v>
      </c>
      <c r="J54" t="s">
        <v>68</v>
      </c>
      <c r="K54">
        <v>2</v>
      </c>
      <c r="L54" t="str">
        <f t="shared" si="4"/>
        <v/>
      </c>
      <c r="M54">
        <f t="shared" ca="1" si="5"/>
        <v>238</v>
      </c>
    </row>
    <row r="55" spans="1:13" x14ac:dyDescent="0.2">
      <c r="A55">
        <v>22703</v>
      </c>
      <c r="B55" t="str">
        <f t="shared" si="1"/>
        <v>yourAgileElectronicToolUrl/22703</v>
      </c>
      <c r="C55" t="s">
        <v>60</v>
      </c>
      <c r="D55" s="1">
        <v>43845</v>
      </c>
      <c r="I55" t="s">
        <v>65</v>
      </c>
      <c r="J55" t="s">
        <v>68</v>
      </c>
      <c r="K55">
        <v>8</v>
      </c>
      <c r="L55" t="str">
        <f t="shared" si="4"/>
        <v/>
      </c>
      <c r="M55">
        <f t="shared" ca="1" si="5"/>
        <v>211</v>
      </c>
    </row>
    <row r="56" spans="1:13" x14ac:dyDescent="0.2">
      <c r="A56">
        <v>23629</v>
      </c>
      <c r="B56" t="str">
        <f t="shared" si="1"/>
        <v>yourAgileElectronicToolUrl/23629</v>
      </c>
      <c r="C56" t="s">
        <v>61</v>
      </c>
      <c r="D56" s="1">
        <v>43858</v>
      </c>
      <c r="I56" t="s">
        <v>65</v>
      </c>
      <c r="J56" t="s">
        <v>68</v>
      </c>
      <c r="K56">
        <v>5</v>
      </c>
      <c r="L56" t="str">
        <f t="shared" si="4"/>
        <v/>
      </c>
      <c r="M56">
        <f t="shared" ca="1" si="5"/>
        <v>198</v>
      </c>
    </row>
    <row r="57" spans="1:13" x14ac:dyDescent="0.2">
      <c r="A57">
        <v>24046</v>
      </c>
      <c r="B57" t="str">
        <f t="shared" si="1"/>
        <v>yourAgileElectronicToolUrl/24046</v>
      </c>
      <c r="C57" t="s">
        <v>62</v>
      </c>
      <c r="D57" s="1">
        <v>43861</v>
      </c>
      <c r="I57" t="s">
        <v>65</v>
      </c>
      <c r="J57" t="s">
        <v>68</v>
      </c>
      <c r="K57">
        <v>3</v>
      </c>
      <c r="L57" t="str">
        <f t="shared" si="4"/>
        <v/>
      </c>
      <c r="M57">
        <f t="shared" ca="1" si="5"/>
        <v>195</v>
      </c>
    </row>
    <row r="58" spans="1:13" x14ac:dyDescent="0.2">
      <c r="A58">
        <v>24960</v>
      </c>
      <c r="B58" t="str">
        <f t="shared" si="1"/>
        <v>yourAgileElectronicToolUrl/24960</v>
      </c>
      <c r="C58" t="s">
        <v>63</v>
      </c>
      <c r="D58" s="1">
        <v>43874</v>
      </c>
      <c r="I58" t="s">
        <v>65</v>
      </c>
      <c r="J58" t="s">
        <v>68</v>
      </c>
      <c r="K58">
        <v>3</v>
      </c>
      <c r="L58" t="str">
        <f t="shared" si="4"/>
        <v/>
      </c>
      <c r="M58">
        <f t="shared" ca="1" si="5"/>
        <v>182</v>
      </c>
    </row>
    <row r="59" spans="1:13" x14ac:dyDescent="0.2">
      <c r="A59">
        <v>25088</v>
      </c>
      <c r="B59" t="str">
        <f t="shared" si="1"/>
        <v>yourAgileElectronicToolUrl/25088</v>
      </c>
      <c r="C59" t="s">
        <v>64</v>
      </c>
      <c r="D59" s="1">
        <v>43878</v>
      </c>
      <c r="I59" t="s">
        <v>65</v>
      </c>
      <c r="J59" t="s">
        <v>68</v>
      </c>
      <c r="K59">
        <v>0</v>
      </c>
      <c r="L59" t="str">
        <f t="shared" si="4"/>
        <v/>
      </c>
      <c r="M59">
        <f t="shared" ca="1" si="5"/>
        <v>178</v>
      </c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zoomScale="160" zoomScaleNormal="160" workbookViewId="0">
      <pane ySplit="1" topLeftCell="A2" activePane="bottomLeft" state="frozen"/>
      <selection pane="bottomLeft" activeCell="I7" sqref="I7"/>
    </sheetView>
  </sheetViews>
  <sheetFormatPr baseColWidth="10" defaultColWidth="11.5" defaultRowHeight="15" x14ac:dyDescent="0.2"/>
  <cols>
    <col min="1" max="1" width="18.5" customWidth="1"/>
    <col min="2" max="2" width="14.5" bestFit="1" customWidth="1"/>
    <col min="5" max="5" width="18.83203125" customWidth="1"/>
  </cols>
  <sheetData>
    <row r="1" spans="1:9" x14ac:dyDescent="0.2">
      <c r="A1" t="s">
        <v>71</v>
      </c>
      <c r="B1" t="s">
        <v>72</v>
      </c>
    </row>
    <row r="2" spans="1:9" x14ac:dyDescent="0.2">
      <c r="A2" s="1">
        <f t="shared" ref="A2:A10" si="0">A3+7</f>
        <v>43948</v>
      </c>
    </row>
    <row r="3" spans="1:9" x14ac:dyDescent="0.2">
      <c r="A3" s="1">
        <f t="shared" si="0"/>
        <v>43941</v>
      </c>
    </row>
    <row r="4" spans="1:9" x14ac:dyDescent="0.2">
      <c r="A4" s="1">
        <f t="shared" si="0"/>
        <v>43934</v>
      </c>
    </row>
    <row r="5" spans="1:9" x14ac:dyDescent="0.2">
      <c r="A5" s="1">
        <f t="shared" si="0"/>
        <v>43927</v>
      </c>
      <c r="F5" t="s">
        <v>6</v>
      </c>
    </row>
    <row r="6" spans="1:9" x14ac:dyDescent="0.2">
      <c r="A6" s="1">
        <f t="shared" si="0"/>
        <v>43920</v>
      </c>
      <c r="E6" t="s">
        <v>73</v>
      </c>
      <c r="F6" s="3">
        <v>0.5</v>
      </c>
      <c r="G6" s="3">
        <v>0.75</v>
      </c>
      <c r="H6" s="3">
        <v>0.85</v>
      </c>
      <c r="I6" s="3">
        <v>0.9</v>
      </c>
    </row>
    <row r="7" spans="1:9" x14ac:dyDescent="0.2">
      <c r="A7" s="1">
        <f t="shared" si="0"/>
        <v>43913</v>
      </c>
      <c r="E7" s="5">
        <f>AVERAGE(B21:B28,B12:B18)</f>
        <v>3</v>
      </c>
      <c r="F7" s="4">
        <f>_xlfn.PERCENTILE.EXC(data!$L2:$L49,0.5)</f>
        <v>12</v>
      </c>
      <c r="G7" s="4">
        <f>_xlfn.PERCENTILE.EXC(data!$L2:$L49,0.75)</f>
        <v>17</v>
      </c>
      <c r="H7" s="4">
        <f>_xlfn.PERCENTILE.EXC(data!$L2:$L49,0.85)</f>
        <v>20</v>
      </c>
      <c r="I7" s="4">
        <f>_xlfn.PERCENTILE.EXC(data!$L2:$L49,0.9)</f>
        <v>20.399999999999999</v>
      </c>
    </row>
    <row r="8" spans="1:9" x14ac:dyDescent="0.2">
      <c r="A8" s="1">
        <f t="shared" si="0"/>
        <v>43906</v>
      </c>
    </row>
    <row r="9" spans="1:9" x14ac:dyDescent="0.2">
      <c r="A9" s="1">
        <f t="shared" si="0"/>
        <v>43899</v>
      </c>
    </row>
    <row r="10" spans="1:9" x14ac:dyDescent="0.2">
      <c r="A10" s="1">
        <f t="shared" si="0"/>
        <v>43892</v>
      </c>
      <c r="B10">
        <f>COUNTIFS(data!$H$2:$H$82,"&gt;="&amp;Dashboard!A10,data!$H$2:$H$82,"&lt;="&amp;Dashboard!A10+6)</f>
        <v>0</v>
      </c>
    </row>
    <row r="11" spans="1:9" x14ac:dyDescent="0.2">
      <c r="A11" s="1">
        <f t="shared" ref="A11:A19" si="1">A12+7</f>
        <v>43885</v>
      </c>
      <c r="B11">
        <f>COUNTIFS(data!$H$2:$H$82,"&gt;="&amp;Dashboard!A11,data!$H$2:$H$82,"&lt;="&amp;Dashboard!A11+6)</f>
        <v>0</v>
      </c>
    </row>
    <row r="12" spans="1:9" x14ac:dyDescent="0.2">
      <c r="A12" s="1">
        <f t="shared" si="1"/>
        <v>43878</v>
      </c>
      <c r="B12">
        <f>COUNTIFS(data!$H$2:$H$82,"&gt;="&amp;Dashboard!A12,data!$H$2:$H$82,"&lt;="&amp;Dashboard!A12+6)</f>
        <v>3</v>
      </c>
      <c r="F12" s="1"/>
    </row>
    <row r="13" spans="1:9" x14ac:dyDescent="0.2">
      <c r="A13" s="1">
        <f t="shared" si="1"/>
        <v>43871</v>
      </c>
      <c r="B13">
        <f>COUNTIFS(data!$H$2:$H$82,"&gt;="&amp;Dashboard!A13,data!$H$2:$H$82,"&lt;="&amp;Dashboard!A13+6)</f>
        <v>12</v>
      </c>
    </row>
    <row r="14" spans="1:9" x14ac:dyDescent="0.2">
      <c r="A14" s="1">
        <f t="shared" si="1"/>
        <v>43864</v>
      </c>
      <c r="B14">
        <f>COUNTIFS(data!$H$2:$H$82,"&gt;="&amp;Dashboard!A14,data!$H$2:$H$82,"&lt;="&amp;Dashboard!A14+6)</f>
        <v>3</v>
      </c>
    </row>
    <row r="15" spans="1:9" x14ac:dyDescent="0.2">
      <c r="A15" s="1">
        <f t="shared" si="1"/>
        <v>43857</v>
      </c>
      <c r="B15">
        <f>COUNTIFS(data!$H$2:$H$82,"&gt;="&amp;Dashboard!A15,data!$H$2:$H$82,"&lt;="&amp;Dashboard!A15+6)</f>
        <v>2</v>
      </c>
    </row>
    <row r="16" spans="1:9" x14ac:dyDescent="0.2">
      <c r="A16" s="1">
        <f t="shared" si="1"/>
        <v>43850</v>
      </c>
      <c r="B16">
        <f>COUNTIFS(data!$H$2:$H$82,"&gt;="&amp;Dashboard!A16,data!$H$2:$H$82,"&lt;="&amp;Dashboard!A16+6)</f>
        <v>4</v>
      </c>
    </row>
    <row r="17" spans="1:7" x14ac:dyDescent="0.2">
      <c r="A17" s="1">
        <f t="shared" si="1"/>
        <v>43843</v>
      </c>
      <c r="B17">
        <f>COUNTIFS(data!$H$2:$H$82,"&gt;="&amp;Dashboard!A17,data!$H$2:$H$82,"&lt;="&amp;Dashboard!A17+6)</f>
        <v>1</v>
      </c>
      <c r="G17" s="1"/>
    </row>
    <row r="18" spans="1:7" x14ac:dyDescent="0.2">
      <c r="A18" s="1">
        <f t="shared" si="1"/>
        <v>43836</v>
      </c>
      <c r="B18">
        <f>COUNTIFS(data!$H$2:$H$82,"&gt;="&amp;Dashboard!A18,data!$H$2:$H$82,"&lt;="&amp;Dashboard!A18+6)</f>
        <v>1</v>
      </c>
      <c r="D18" s="2"/>
    </row>
    <row r="19" spans="1:7" x14ac:dyDescent="0.2">
      <c r="A19" s="1">
        <f t="shared" si="1"/>
        <v>43829</v>
      </c>
      <c r="B19">
        <f>COUNTIFS(data!$H$2:$H$82,"&gt;="&amp;Dashboard!A19,data!$H$2:$H$82,"&lt;="&amp;Dashboard!A19+6)</f>
        <v>0</v>
      </c>
    </row>
    <row r="20" spans="1:7" x14ac:dyDescent="0.2">
      <c r="A20" s="1">
        <f>A21+7</f>
        <v>43822</v>
      </c>
      <c r="B20">
        <f>COUNTIFS(data!$H$2:$H$82,"&gt;="&amp;Dashboard!A20,data!$H$2:$H$82,"&lt;="&amp;Dashboard!A20+6)</f>
        <v>0</v>
      </c>
    </row>
    <row r="21" spans="1:7" x14ac:dyDescent="0.2">
      <c r="A21" s="1">
        <v>43815</v>
      </c>
      <c r="B21">
        <f>COUNTIFS(data!$H$2:$H$82,"&gt;="&amp;Dashboard!A21,data!$H$2:$H$82,"&lt;="&amp;Dashboard!A21+6)</f>
        <v>4</v>
      </c>
    </row>
    <row r="22" spans="1:7" x14ac:dyDescent="0.2">
      <c r="A22" s="1">
        <f>A21-7</f>
        <v>43808</v>
      </c>
      <c r="B22">
        <f>COUNTIFS(data!$H$2:$H$82,"&gt;="&amp;Dashboard!A22,data!$H$2:$H$82,"&lt;="&amp;Dashboard!A22+6)</f>
        <v>1</v>
      </c>
    </row>
    <row r="23" spans="1:7" x14ac:dyDescent="0.2">
      <c r="A23" s="1">
        <f>A22-7</f>
        <v>43801</v>
      </c>
      <c r="B23">
        <f>COUNTIFS(data!$H$2:$H$82,"&gt;="&amp;Dashboard!A23,data!$H$2:$H$82,"&lt;="&amp;Dashboard!A23+6)</f>
        <v>3</v>
      </c>
    </row>
    <row r="24" spans="1:7" x14ac:dyDescent="0.2">
      <c r="A24" s="1">
        <f t="shared" ref="A24:A66" si="2">A23-7</f>
        <v>43794</v>
      </c>
      <c r="B24">
        <f>COUNTIFS(data!$H$2:$H$82,"&gt;="&amp;Dashboard!A24,data!$H$2:$H$82,"&lt;="&amp;Dashboard!A24+6)</f>
        <v>3</v>
      </c>
    </row>
    <row r="25" spans="1:7" x14ac:dyDescent="0.2">
      <c r="A25" s="1">
        <f t="shared" si="2"/>
        <v>43787</v>
      </c>
      <c r="B25">
        <f>COUNTIFS(data!$H$2:$H$82,"&gt;="&amp;Dashboard!A25,data!$H$2:$H$82,"&lt;="&amp;Dashboard!A25+6)</f>
        <v>3</v>
      </c>
    </row>
    <row r="26" spans="1:7" x14ac:dyDescent="0.2">
      <c r="A26" s="1">
        <f t="shared" si="2"/>
        <v>43780</v>
      </c>
      <c r="B26">
        <f>COUNTIFS(data!$H$2:$H$82,"&gt;="&amp;Dashboard!A26,data!$H$2:$H$82,"&lt;="&amp;Dashboard!A26+6)</f>
        <v>0</v>
      </c>
    </row>
    <row r="27" spans="1:7" x14ac:dyDescent="0.2">
      <c r="A27" s="1">
        <f t="shared" si="2"/>
        <v>43773</v>
      </c>
      <c r="B27">
        <f>COUNTIFS(data!$H$2:$H$82,"&gt;="&amp;Dashboard!A27,data!$H$2:$H$82,"&lt;="&amp;Dashboard!A27+6)</f>
        <v>2</v>
      </c>
    </row>
    <row r="28" spans="1:7" x14ac:dyDescent="0.2">
      <c r="A28" s="1">
        <f t="shared" si="2"/>
        <v>43766</v>
      </c>
      <c r="B28">
        <f>COUNTIFS(data!$H$2:$H$82,"&gt;="&amp;Dashboard!A28,data!$H$2:$H$82,"&lt;="&amp;Dashboard!A28+6)</f>
        <v>3</v>
      </c>
    </row>
    <row r="29" spans="1:7" x14ac:dyDescent="0.2">
      <c r="A29" s="1">
        <f t="shared" si="2"/>
        <v>43759</v>
      </c>
      <c r="B29">
        <f>COUNTIFS(data!$H$2:$H$82,"&gt;="&amp;Dashboard!A29,data!$H$2:$H$82,"&lt;="&amp;Dashboard!A29+6)</f>
        <v>0</v>
      </c>
    </row>
    <row r="30" spans="1:7" x14ac:dyDescent="0.2">
      <c r="A30" s="1">
        <f t="shared" si="2"/>
        <v>43752</v>
      </c>
      <c r="B30">
        <f>COUNTIFS(data!$H$2:$H$82,"&gt;="&amp;Dashboard!A30,data!$H$2:$H$82,"&lt;="&amp;Dashboard!A30+6)</f>
        <v>0</v>
      </c>
    </row>
    <row r="31" spans="1:7" x14ac:dyDescent="0.2">
      <c r="A31" s="1">
        <f t="shared" si="2"/>
        <v>43745</v>
      </c>
      <c r="B31">
        <f>COUNTIFS(data!$H$2:$H$82,"&gt;="&amp;Dashboard!A31,data!$H$2:$H$82,"&lt;="&amp;Dashboard!A31+6)</f>
        <v>0</v>
      </c>
    </row>
    <row r="32" spans="1:7" x14ac:dyDescent="0.2">
      <c r="A32" s="1">
        <f t="shared" si="2"/>
        <v>43738</v>
      </c>
      <c r="B32">
        <f>COUNTIFS(data!$H$2:$H$82,"&gt;="&amp;Dashboard!A32,data!$H$2:$H$82,"&lt;="&amp;Dashboard!A32+6)</f>
        <v>0</v>
      </c>
    </row>
    <row r="33" spans="1:2" x14ac:dyDescent="0.2">
      <c r="A33" s="1">
        <f t="shared" si="2"/>
        <v>43731</v>
      </c>
      <c r="B33">
        <f>COUNTIFS(data!$H$2:$H$82,"&gt;="&amp;Dashboard!A33,data!$H$2:$H$82,"&lt;="&amp;Dashboard!A33+6)</f>
        <v>0</v>
      </c>
    </row>
    <row r="34" spans="1:2" x14ac:dyDescent="0.2">
      <c r="A34" s="1">
        <f t="shared" si="2"/>
        <v>43724</v>
      </c>
      <c r="B34">
        <f>COUNTIFS(data!$H$2:$H$82,"&gt;="&amp;Dashboard!A34,data!$H$2:$H$82,"&lt;="&amp;Dashboard!A34+6)</f>
        <v>0</v>
      </c>
    </row>
    <row r="35" spans="1:2" x14ac:dyDescent="0.2">
      <c r="A35" s="1">
        <f t="shared" si="2"/>
        <v>43717</v>
      </c>
    </row>
    <row r="36" spans="1:2" x14ac:dyDescent="0.2">
      <c r="A36" s="1">
        <f t="shared" si="2"/>
        <v>43710</v>
      </c>
    </row>
    <row r="37" spans="1:2" x14ac:dyDescent="0.2">
      <c r="A37" s="1">
        <f t="shared" si="2"/>
        <v>43703</v>
      </c>
    </row>
    <row r="38" spans="1:2" x14ac:dyDescent="0.2">
      <c r="A38" s="1">
        <f t="shared" si="2"/>
        <v>43696</v>
      </c>
    </row>
    <row r="39" spans="1:2" x14ac:dyDescent="0.2">
      <c r="A39" s="1">
        <f t="shared" si="2"/>
        <v>43689</v>
      </c>
    </row>
    <row r="40" spans="1:2" x14ac:dyDescent="0.2">
      <c r="A40" s="1">
        <f t="shared" si="2"/>
        <v>43682</v>
      </c>
    </row>
    <row r="41" spans="1:2" x14ac:dyDescent="0.2">
      <c r="A41" s="1">
        <f t="shared" si="2"/>
        <v>43675</v>
      </c>
    </row>
    <row r="42" spans="1:2" x14ac:dyDescent="0.2">
      <c r="A42" s="1">
        <f t="shared" si="2"/>
        <v>43668</v>
      </c>
    </row>
    <row r="43" spans="1:2" x14ac:dyDescent="0.2">
      <c r="A43" s="1">
        <f t="shared" si="2"/>
        <v>43661</v>
      </c>
    </row>
    <row r="44" spans="1:2" x14ac:dyDescent="0.2">
      <c r="A44" s="1">
        <f t="shared" si="2"/>
        <v>43654</v>
      </c>
    </row>
    <row r="45" spans="1:2" x14ac:dyDescent="0.2">
      <c r="A45" s="1">
        <f t="shared" si="2"/>
        <v>43647</v>
      </c>
    </row>
    <row r="46" spans="1:2" x14ac:dyDescent="0.2">
      <c r="A46" s="1">
        <f t="shared" si="2"/>
        <v>43640</v>
      </c>
    </row>
    <row r="47" spans="1:2" x14ac:dyDescent="0.2">
      <c r="A47" s="1">
        <f t="shared" si="2"/>
        <v>43633</v>
      </c>
    </row>
    <row r="48" spans="1:2" x14ac:dyDescent="0.2">
      <c r="A48" s="1">
        <f t="shared" si="2"/>
        <v>43626</v>
      </c>
    </row>
    <row r="49" spans="1:1" x14ac:dyDescent="0.2">
      <c r="A49" s="1">
        <f t="shared" si="2"/>
        <v>43619</v>
      </c>
    </row>
    <row r="50" spans="1:1" x14ac:dyDescent="0.2">
      <c r="A50" s="1">
        <f t="shared" si="2"/>
        <v>43612</v>
      </c>
    </row>
    <row r="51" spans="1:1" x14ac:dyDescent="0.2">
      <c r="A51" s="1">
        <f t="shared" si="2"/>
        <v>43605</v>
      </c>
    </row>
    <row r="52" spans="1:1" x14ac:dyDescent="0.2">
      <c r="A52" s="1">
        <f t="shared" si="2"/>
        <v>43598</v>
      </c>
    </row>
    <row r="53" spans="1:1" x14ac:dyDescent="0.2">
      <c r="A53" s="1">
        <f t="shared" si="2"/>
        <v>43591</v>
      </c>
    </row>
    <row r="54" spans="1:1" x14ac:dyDescent="0.2">
      <c r="A54" s="1">
        <f t="shared" si="2"/>
        <v>43584</v>
      </c>
    </row>
    <row r="55" spans="1:1" x14ac:dyDescent="0.2">
      <c r="A55" s="1">
        <f t="shared" si="2"/>
        <v>43577</v>
      </c>
    </row>
    <row r="56" spans="1:1" x14ac:dyDescent="0.2">
      <c r="A56" s="1">
        <f t="shared" si="2"/>
        <v>43570</v>
      </c>
    </row>
    <row r="57" spans="1:1" x14ac:dyDescent="0.2">
      <c r="A57" s="1">
        <f t="shared" si="2"/>
        <v>43563</v>
      </c>
    </row>
    <row r="58" spans="1:1" x14ac:dyDescent="0.2">
      <c r="A58" s="1">
        <f t="shared" si="2"/>
        <v>43556</v>
      </c>
    </row>
    <row r="59" spans="1:1" x14ac:dyDescent="0.2">
      <c r="A59" s="1">
        <f t="shared" si="2"/>
        <v>43549</v>
      </c>
    </row>
    <row r="60" spans="1:1" x14ac:dyDescent="0.2">
      <c r="A60" s="1">
        <f t="shared" si="2"/>
        <v>43542</v>
      </c>
    </row>
    <row r="61" spans="1:1" x14ac:dyDescent="0.2">
      <c r="A61" s="1">
        <f t="shared" si="2"/>
        <v>43535</v>
      </c>
    </row>
    <row r="62" spans="1:1" x14ac:dyDescent="0.2">
      <c r="A62" s="1">
        <f t="shared" si="2"/>
        <v>43528</v>
      </c>
    </row>
    <row r="63" spans="1:1" x14ac:dyDescent="0.2">
      <c r="A63" s="1">
        <f t="shared" si="2"/>
        <v>43521</v>
      </c>
    </row>
    <row r="64" spans="1:1" x14ac:dyDescent="0.2">
      <c r="A64" s="1">
        <f t="shared" si="2"/>
        <v>43514</v>
      </c>
    </row>
    <row r="65" spans="1:1" x14ac:dyDescent="0.2">
      <c r="A65" s="1">
        <f t="shared" si="2"/>
        <v>43507</v>
      </c>
    </row>
    <row r="66" spans="1:1" x14ac:dyDescent="0.2">
      <c r="A66" s="1">
        <f t="shared" si="2"/>
        <v>43500</v>
      </c>
    </row>
    <row r="67" spans="1:1" x14ac:dyDescent="0.2">
      <c r="A67" s="1"/>
    </row>
    <row r="68" spans="1:1" x14ac:dyDescent="0.2">
      <c r="A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Dashboard</vt:lpstr>
    </vt:vector>
  </TitlesOfParts>
  <Manager/>
  <Company>PaceMkr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Louis-Philippe Carignan</dc:creator>
  <cp:keywords/>
  <dc:description/>
  <cp:lastModifiedBy>Louis-Philippe Carignan</cp:lastModifiedBy>
  <cp:revision/>
  <dcterms:created xsi:type="dcterms:W3CDTF">2019-12-11T20:12:45Z</dcterms:created>
  <dcterms:modified xsi:type="dcterms:W3CDTF">2020-08-12T18:50:10Z</dcterms:modified>
  <cp:category/>
  <cp:contentStatus/>
</cp:coreProperties>
</file>